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<sst xmlns="http://schemas.openxmlformats.org/spreadsheetml/2006/main" count="76" uniqueCount="65">
  <si>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</si>
  <si>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</si>
  <si>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</si>
  <si>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</si>
  <si>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</si>
  <si>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</si>
  <si>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</si>
  <si>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</si>
  <si>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</si>
  <si>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</si>
  <si>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</si>
  <si>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</si>
  <si>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</si>
  <si>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</si>
  <si>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</si>
  <si>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</si>
  <si>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</si>
  <si>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</si>
  <si>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</si>
  <si>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</si>
  <si>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</si>
  <si>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</si>
  <si>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</si>
  <si>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</si>
  <si>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</si>
  <si>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</si>
  <si>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</si>
  <si>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</si>
  <si>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</si>
  <si>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</si>
  <si>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</si>
  <si>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</si>
  <si>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</si>
  <si>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</si>
  <si>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</si>
  <si>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</si>
  <si>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</si>
  <si>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</si>
  <si>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</si>
  <si>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</si>
  <si>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</si>
  <si>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</si>
  <si>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</si>
  <si>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</si>
  <si>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</si>
  <si>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</si>
  <si>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</si>
  <si>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</si>
  <si>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</si>
  <si>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</si>
  <si>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</si>
  <si>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</si>
  <si>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</si>
  <si>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</si>
  <si>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</si>
  <si>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</si>
  <si>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</si>
  <si>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</si>
  <si>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</si>
  <si>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услуги по реализации электроэнергии</t>
  </si>
  <si>
    <t>2-й кв 2019 г.</t>
  </si>
  <si>
    <t>Основные финансовые показатели ПАО «МРСК Юга»  
за 9 месяцев 2019 года</t>
  </si>
  <si>
    <t>9 месяцев 2019 года</t>
  </si>
  <si>
    <t>3-й кв 2019 г.</t>
  </si>
  <si>
    <t>4 кв. 2019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</si>
</sst>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0.0"/>
    <numFmt numFmtId="183" formatCode="0.000"/>
    <numFmt numFmtId="184" formatCode="\ #,##0&quot;    &quot;;\-#,##0&quot;    &quot;;&quot; -    &quot;;@\ "/>
    <numFmt numFmtId="185" formatCode="\ #,##0.0&quot;    &quot;;\-#,##0.0&quot;    &quot;;&quot; -    &quot;;@\ "/>
    <numFmt numFmtId="186" formatCode="\ #,##0.00&quot;    &quot;;\-#,##0.00&quot;    &quot;;&quot; -    &quot;;@\ "/>
    <numFmt numFmtId="187" formatCode="\ #,##0.0000&quot;    &quot;;\-#,##0.0000&quot;    &quot;;&quot; -    &quot;;@\ "/>
    <numFmt numFmtId="188" formatCode="0.0000000"/>
    <numFmt numFmtId="189" formatCode="0.000000000"/>
    <numFmt numFmtId="190" formatCode="#,##0\ ;[Red]\-#,##0\ "/>
    <numFmt numFmtId="191" formatCode="_-* #,##0.00_р_._-;\-* #,##0.00_р_._-;_-* \-??_р_._-;_-@_-"/>
    <numFmt numFmtId="192" formatCode="_-* #,##0_р_._-;\-* #,##0_р_._-;_-* &quot;-&quot;??_р_._-;_-@_-"/>
    <numFmt numFmtId="193" formatCode="#,##0.000"/>
    <numFmt numFmtId="194" formatCode="_(* #,##0.00_);_(* \(#,##0.00\);_(* &quot;-&quot;??_);_(@_)"/>
    <numFmt numFmtId="195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5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8" fillId="0" borderId="0" applyFill="0" applyBorder="0" applyAlignment="0" applyProtection="0"/>
    <xf numFmtId="173" fontId="8" fillId="0" borderId="0" applyFill="0" applyBorder="0" applyAlignment="0" applyProtection="0"/>
    <xf numFmtId="173" fontId="0" fillId="0" borderId="0" applyFont="0" applyFill="0" applyBorder="0" applyAlignment="0" applyProtection="0"/>
    <xf numFmtId="173" fontId="8" fillId="0" borderId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73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7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7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75" fontId="1" fillId="0" borderId="11" xfId="0" applyNumberFormat="1" applyFont="1" applyFill="1" applyBorder="1" applyAlignment="1">
      <alignment horizontal="right" vertical="center" wrapText="1"/>
    </xf>
    <xf numFmtId="175" fontId="1" fillId="0" borderId="11" xfId="0" applyNumberFormat="1" applyFont="1" applyFill="1" applyBorder="1" applyAlignment="1">
      <alignment vertical="center"/>
    </xf>
    <xf numFmtId="175" fontId="7" fillId="0" borderId="11" xfId="0" applyNumberFormat="1" applyFont="1" applyFill="1" applyBorder="1" applyAlignment="1">
      <alignment vertical="center"/>
    </xf>
    <xf numFmtId="17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2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vertical="center"/>
    </xf>
    <xf numFmtId="17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9_&#1086;&#1073;&#1097;&#1072;&#1103;%20&#1089;&#1090;&#1088;&#1091;&#1082;&#1090;&#1091;&#1088;&#1072;\&#1041;&#1080;&#1079;&#1085;&#1077;&#1089;-&#1087;&#1083;&#1072;&#1085;&#1080;&#1088;&#1086;&#1074;&#1072;&#1085;&#1080;&#1077;\&#1060;&#1072;&#1082;&#1090;\2%20&#1082;&#1074;&#1072;&#1088;&#1090;&#1072;&#1083;%202019\&#1054;&#1090;&#1095;&#1105;&#1090;_2&#1082;&#1074;_&#1052;&#1056;&#1057;&#1050;%20&#1070;&#1075;&#1072;_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9_&#1086;&#1073;&#1097;&#1072;&#1103;%20&#1089;&#1090;&#1088;&#1091;&#1082;&#1090;&#1091;&#1088;&#1072;\&#1041;&#1080;&#1079;&#1085;&#1077;&#1089;-&#1087;&#1083;&#1072;&#1085;&#1080;&#1088;&#1086;&#1074;&#1072;&#1085;&#1080;&#1077;\&#1060;&#1072;&#1082;&#1090;\3%20&#1082;&#1074;&#1072;&#1088;&#1090;&#1072;&#1083;%202019\&#1054;&#1090;&#1095;&#1105;&#1090;_3&#1082;&#1074;_&#1052;&#1056;&#1057;&#1050;%20&#1070;&#1075;&#1072;_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9%20&#1084;&#1077;&#1089;%202019%20&#1075;&#1086;&#1076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O15">
            <v>4.390038428771131</v>
          </cell>
        </row>
        <row r="16">
          <cell r="O16">
            <v>1.280077379742742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22">
        <row r="26">
          <cell r="T26">
            <v>0.06462076365951899</v>
          </cell>
        </row>
        <row r="35">
          <cell r="T35">
            <v>0.012871717034564497</v>
          </cell>
        </row>
        <row r="55">
          <cell r="T55">
            <v>141.00693468788623</v>
          </cell>
        </row>
      </sheetData>
      <sheetData sheetId="23">
        <row r="176">
          <cell r="N176">
            <v>6386.235801056726</v>
          </cell>
        </row>
      </sheetData>
      <sheetData sheetId="24">
        <row r="11">
          <cell r="N11">
            <v>9239.059350324329</v>
          </cell>
        </row>
        <row r="21">
          <cell r="N21">
            <v>7270.441064324329</v>
          </cell>
        </row>
        <row r="30">
          <cell r="N30">
            <v>0.09984509203653938</v>
          </cell>
        </row>
      </sheetData>
      <sheetData sheetId="28">
        <row r="12">
          <cell r="X12">
            <v>8844513.262699729</v>
          </cell>
        </row>
        <row r="13">
          <cell r="N13">
            <v>9466106.83080468</v>
          </cell>
          <cell r="T13">
            <v>25892051.353122935</v>
          </cell>
        </row>
        <row r="14">
          <cell r="T14">
            <v>185597.49728999997</v>
          </cell>
        </row>
        <row r="15">
          <cell r="T15">
            <v>654733.2307300001</v>
          </cell>
        </row>
        <row r="16">
          <cell r="T16">
            <v>202119.93399999998</v>
          </cell>
        </row>
        <row r="18">
          <cell r="X18">
            <v>-7259695.708</v>
          </cell>
        </row>
        <row r="67">
          <cell r="T67">
            <v>508325.1481129362</v>
          </cell>
        </row>
      </sheetData>
      <sheetData sheetId="33">
        <row r="79">
          <cell r="T79">
            <v>47285686.57921259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0.26000251095817667</v>
          </cell>
        </row>
        <row r="7">
          <cell r="C7">
            <v>0.8294161254650695</v>
          </cell>
        </row>
        <row r="8">
          <cell r="C8">
            <v>0.02961364954488329</v>
          </cell>
        </row>
        <row r="9">
          <cell r="C9">
            <v>0.05587356800058986</v>
          </cell>
        </row>
        <row r="10">
          <cell r="C10">
            <v>0.3494869761102718</v>
          </cell>
        </row>
        <row r="11">
          <cell r="C11">
            <v>0.19628166750716758</v>
          </cell>
        </row>
        <row r="12">
          <cell r="C12">
            <v>0.05977973380005294</v>
          </cell>
        </row>
        <row r="13">
          <cell r="C13">
            <v>0</v>
          </cell>
        </row>
        <row r="14">
          <cell r="C14">
            <v>0.08615365636898595</v>
          </cell>
        </row>
        <row r="15">
          <cell r="C15">
            <v>0.04829545525534503</v>
          </cell>
        </row>
        <row r="16">
          <cell r="C16">
            <v>0.6061821355837241</v>
          </cell>
        </row>
        <row r="17">
          <cell r="C17">
            <v>0.06115992226598167</v>
          </cell>
        </row>
        <row r="18">
          <cell r="C18">
            <v>0.20507485932694877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55">
      <selection activeCell="B79" sqref="B79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4"/>
    </row>
    <row r="2" spans="1:2" ht="48.75" customHeight="1">
      <c r="A2" s="39" t="s">
        <v>61</v>
      </c>
      <c r="B2" s="39"/>
    </row>
    <row r="4" s="20" customFormat="1" ht="15.75">
      <c r="A4" s="19" t="s">
        <v>0</v>
      </c>
    </row>
    <row r="6" spans="1:2" ht="31.5">
      <c r="A6" s="2" t="s">
        <v>1</v>
      </c>
      <c r="B6" s="3" t="s">
        <v>62</v>
      </c>
    </row>
    <row r="7" spans="1:2" ht="15.75">
      <c r="A7" s="4" t="s">
        <v>2</v>
      </c>
      <c r="B7" s="25">
        <f>B8+B12+B11</f>
        <v>26934502.015142936</v>
      </c>
    </row>
    <row r="8" spans="1:2" ht="15.75">
      <c r="A8" s="5" t="s">
        <v>3</v>
      </c>
      <c r="B8" s="25">
        <f>B9+B10</f>
        <v>26077648.850412935</v>
      </c>
    </row>
    <row r="9" spans="1:2" ht="15.75">
      <c r="A9" s="6" t="s">
        <v>56</v>
      </c>
      <c r="B9" s="25">
        <f>'[3]8.ОФР'!$T$13</f>
        <v>25892051.353122935</v>
      </c>
    </row>
    <row r="10" spans="1:2" ht="15.75">
      <c r="A10" s="6" t="s">
        <v>4</v>
      </c>
      <c r="B10" s="25">
        <f>'[3]8.ОФР'!$T$14</f>
        <v>185597.49728999997</v>
      </c>
    </row>
    <row r="11" spans="1:2" ht="15.75">
      <c r="A11" s="5" t="s">
        <v>59</v>
      </c>
      <c r="B11" s="25">
        <f>'[3]8.ОФР'!$T$15</f>
        <v>654733.2307300001</v>
      </c>
    </row>
    <row r="12" spans="1:2" ht="15.75">
      <c r="A12" s="5" t="s">
        <v>41</v>
      </c>
      <c r="B12" s="25">
        <f>'[3]8.ОФР'!$T$16</f>
        <v>202119.93399999998</v>
      </c>
    </row>
    <row r="14" s="20" customFormat="1" ht="15.75">
      <c r="A14" s="19" t="s">
        <v>5</v>
      </c>
    </row>
    <row r="16" spans="1:2" ht="33.75" customHeight="1">
      <c r="A16" s="7" t="s">
        <v>6</v>
      </c>
      <c r="B16" s="3" t="str">
        <f>$B$6</f>
        <v>9 месяцев 2019 года</v>
      </c>
    </row>
    <row r="17" spans="1:2" ht="31.5">
      <c r="A17" s="8" t="s">
        <v>7</v>
      </c>
      <c r="B17" s="26">
        <f>B9</f>
        <v>25892051.353122935</v>
      </c>
    </row>
    <row r="18" spans="1:2" ht="31.5">
      <c r="A18" s="8" t="s">
        <v>8</v>
      </c>
      <c r="B18" s="27">
        <f>B17/B7</f>
        <v>0.9612968280819181</v>
      </c>
    </row>
    <row r="20" s="20" customFormat="1" ht="15.75">
      <c r="A20" s="19" t="s">
        <v>9</v>
      </c>
    </row>
    <row r="22" spans="1:2" ht="31.5">
      <c r="A22" s="7" t="s">
        <v>6</v>
      </c>
      <c r="B22" s="3" t="str">
        <f>$B$6</f>
        <v>9 месяцев 2019 года</v>
      </c>
    </row>
    <row r="23" spans="1:2" ht="31.5">
      <c r="A23" s="8" t="s">
        <v>7</v>
      </c>
      <c r="B23" s="26">
        <f>B10</f>
        <v>185597.49728999997</v>
      </c>
    </row>
    <row r="24" spans="1:2" ht="31.5">
      <c r="A24" s="8" t="s">
        <v>8</v>
      </c>
      <c r="B24" s="27">
        <f>B23/B7</f>
        <v>0.006890697187779992</v>
      </c>
    </row>
    <row r="26" s="20" customFormat="1" ht="15.75">
      <c r="A26" s="19" t="s">
        <v>10</v>
      </c>
    </row>
    <row r="28" spans="1:2" ht="30.75" customHeight="1">
      <c r="A28" s="9" t="s">
        <v>11</v>
      </c>
      <c r="B28" s="3" t="str">
        <f>$B$6</f>
        <v>9 месяцев 2019 года</v>
      </c>
    </row>
    <row r="29" spans="1:3" ht="15.75">
      <c r="A29" s="10" t="s">
        <v>12</v>
      </c>
      <c r="B29" s="28">
        <f>'[4]Лист1'!C6</f>
        <v>0.26000251095817667</v>
      </c>
      <c r="C29" s="21"/>
    </row>
    <row r="30" spans="1:3" ht="15.75">
      <c r="A30" s="11" t="s">
        <v>13</v>
      </c>
      <c r="B30" s="29">
        <f>'[4]Лист1'!C7</f>
        <v>0.8294161254650695</v>
      </c>
      <c r="C30" s="21"/>
    </row>
    <row r="31" spans="1:3" ht="31.5">
      <c r="A31" s="12" t="s">
        <v>14</v>
      </c>
      <c r="B31" s="29">
        <f>'[4]Лист1'!C8</f>
        <v>0.02961364954488329</v>
      </c>
      <c r="C31" s="21"/>
    </row>
    <row r="32" spans="1:3" ht="15.75">
      <c r="A32" s="11" t="s">
        <v>15</v>
      </c>
      <c r="B32" s="29">
        <f>'[4]Лист1'!C9</f>
        <v>0.05587356800058986</v>
      </c>
      <c r="C32" s="21"/>
    </row>
    <row r="33" spans="1:3" ht="15.75">
      <c r="A33" s="10" t="s">
        <v>16</v>
      </c>
      <c r="B33" s="28">
        <f>'[4]Лист1'!C10</f>
        <v>0.3494869761102718</v>
      </c>
      <c r="C33" s="21"/>
    </row>
    <row r="34" spans="1:3" ht="15.75">
      <c r="A34" s="10" t="s">
        <v>17</v>
      </c>
      <c r="B34" s="28">
        <f>'[4]Лист1'!C11</f>
        <v>0.19628166750716758</v>
      </c>
      <c r="C34" s="21"/>
    </row>
    <row r="35" spans="1:3" ht="15.75">
      <c r="A35" s="10" t="s">
        <v>18</v>
      </c>
      <c r="B35" s="28">
        <f>'[4]Лист1'!C12</f>
        <v>0.05977973380005294</v>
      </c>
      <c r="C35" s="21"/>
    </row>
    <row r="36" spans="1:3" ht="15.75">
      <c r="A36" s="10" t="s">
        <v>19</v>
      </c>
      <c r="B36" s="28">
        <f>'[4]Лист1'!C13</f>
        <v>0</v>
      </c>
      <c r="C36" s="21"/>
    </row>
    <row r="37" spans="1:3" ht="15.75">
      <c r="A37" s="10" t="s">
        <v>20</v>
      </c>
      <c r="B37" s="28">
        <f>'[4]Лист1'!C14</f>
        <v>0.08615365636898595</v>
      </c>
      <c r="C37" s="21"/>
    </row>
    <row r="38" spans="1:3" ht="15.75">
      <c r="A38" s="10" t="s">
        <v>21</v>
      </c>
      <c r="B38" s="28">
        <f>'[4]Лист1'!C15</f>
        <v>0.04829545525534503</v>
      </c>
      <c r="C38" s="21"/>
    </row>
    <row r="39" spans="1:3" ht="15.75">
      <c r="A39" s="11" t="s">
        <v>22</v>
      </c>
      <c r="B39" s="29">
        <f>'[4]Лист1'!C16</f>
        <v>0.6061821355837241</v>
      </c>
      <c r="C39" s="21"/>
    </row>
    <row r="40" spans="1:3" ht="15.75">
      <c r="A40" s="11" t="s">
        <v>23</v>
      </c>
      <c r="B40" s="29">
        <f>'[4]Лист1'!C17</f>
        <v>0.06115992226598167</v>
      </c>
      <c r="C40" s="21"/>
    </row>
    <row r="41" spans="1:3" ht="15.75">
      <c r="A41" s="11" t="s">
        <v>24</v>
      </c>
      <c r="B41" s="29">
        <f>'[4]Лист1'!C18</f>
        <v>0.20507485932694877</v>
      </c>
      <c r="C41" s="21"/>
    </row>
    <row r="43" s="20" customFormat="1" ht="15.75">
      <c r="A43" s="19" t="s">
        <v>25</v>
      </c>
    </row>
    <row r="45" spans="1:3" ht="30" customHeight="1">
      <c r="A45" s="3" t="s">
        <v>11</v>
      </c>
      <c r="B45" s="3" t="str">
        <f>$B$6</f>
        <v>9 месяцев 2019 года</v>
      </c>
      <c r="C45" s="16"/>
    </row>
    <row r="46" spans="1:3" ht="15.75">
      <c r="A46" s="13" t="s">
        <v>26</v>
      </c>
      <c r="B46" s="33">
        <f>'[3]2.Оценочные показатели'!$T$26</f>
        <v>0.06462076365951899</v>
      </c>
      <c r="C46" s="36"/>
    </row>
    <row r="47" spans="1:3" ht="15.75">
      <c r="A47" s="13" t="s">
        <v>27</v>
      </c>
      <c r="B47" s="33">
        <f>'[3]8.ОФР'!$T$67/'[3]12.Прогнозный баланс'!$T$79</f>
        <v>0.01075008495988303</v>
      </c>
      <c r="C47" s="35"/>
    </row>
    <row r="48" spans="1:3" ht="15.75">
      <c r="A48" s="13" t="s">
        <v>28</v>
      </c>
      <c r="B48" s="33">
        <f>'[3]2.Оценочные показатели'!$T$35</f>
        <v>0.012871717034564497</v>
      </c>
      <c r="C48" s="35"/>
    </row>
    <row r="49" ht="15.75">
      <c r="A49" s="34"/>
    </row>
    <row r="51" s="20" customFormat="1" ht="15.75">
      <c r="A51" s="19" t="s">
        <v>29</v>
      </c>
    </row>
    <row r="53" spans="1:2" ht="30" customHeight="1">
      <c r="A53" s="3" t="s">
        <v>11</v>
      </c>
      <c r="B53" s="3" t="str">
        <f>$B$6</f>
        <v>9 месяцев 2019 года</v>
      </c>
    </row>
    <row r="54" spans="1:4" ht="15.75" customHeight="1">
      <c r="A54" s="14" t="s">
        <v>30</v>
      </c>
      <c r="B54" s="23">
        <f>'[1]Лист1'!$O$15</f>
        <v>4.390038428771131</v>
      </c>
      <c r="D54" s="15"/>
    </row>
    <row r="55" spans="1:4" ht="31.5">
      <c r="A55" s="14" t="s">
        <v>31</v>
      </c>
      <c r="B55" s="23">
        <f>'[1]Лист1'!$O$16</f>
        <v>1.280077379742742</v>
      </c>
      <c r="D55" s="15"/>
    </row>
    <row r="56" spans="1:2" ht="15.75">
      <c r="A56" s="14" t="s">
        <v>58</v>
      </c>
      <c r="B56" s="32">
        <f>'[3]2.Оценочные показатели'!$T$55</f>
        <v>141.00693468788623</v>
      </c>
    </row>
    <row r="58" s="20" customFormat="1" ht="15.75">
      <c r="A58" s="19" t="s">
        <v>32</v>
      </c>
    </row>
    <row r="60" spans="1:3" ht="15.75">
      <c r="A60" s="3" t="s">
        <v>33</v>
      </c>
      <c r="B60" s="3" t="s">
        <v>34</v>
      </c>
      <c r="C60" s="3" t="s">
        <v>35</v>
      </c>
    </row>
    <row r="61" spans="1:3" ht="15.75">
      <c r="A61" s="13" t="s">
        <v>60</v>
      </c>
      <c r="B61" s="25">
        <v>8608284.421153821</v>
      </c>
      <c r="C61" s="37">
        <f>B62/B61*100</f>
        <v>102.74420349036568</v>
      </c>
    </row>
    <row r="62" spans="1:3" ht="15.75">
      <c r="A62" s="13" t="s">
        <v>63</v>
      </c>
      <c r="B62" s="25">
        <f>'[3]8.ОФР'!$X$12</f>
        <v>8844513.262699729</v>
      </c>
      <c r="C62" s="38"/>
    </row>
    <row r="64" s="20" customFormat="1" ht="15.75">
      <c r="A64" s="19" t="s">
        <v>36</v>
      </c>
    </row>
    <row r="66" spans="1:3" ht="15.75">
      <c r="A66" s="3" t="s">
        <v>33</v>
      </c>
      <c r="B66" s="3" t="s">
        <v>34</v>
      </c>
      <c r="C66" s="3" t="s">
        <v>35</v>
      </c>
    </row>
    <row r="67" spans="1:3" ht="15.75">
      <c r="A67" s="13" t="str">
        <f>A61</f>
        <v>2-й кв 2019 г.</v>
      </c>
      <c r="B67" s="25">
        <v>7456283.669999998</v>
      </c>
      <c r="C67" s="37">
        <f>B68/B67*100</f>
        <v>97.36345918824199</v>
      </c>
    </row>
    <row r="68" spans="1:3" ht="15.75">
      <c r="A68" s="13" t="str">
        <f>A62</f>
        <v>3-й кв 2019 г.</v>
      </c>
      <c r="B68" s="25">
        <f>'[3]8.ОФР'!$X$18*-1</f>
        <v>7259695.708</v>
      </c>
      <c r="C68" s="38"/>
    </row>
    <row r="70" s="20" customFormat="1" ht="15.75">
      <c r="A70" s="19" t="s">
        <v>42</v>
      </c>
    </row>
    <row r="71" ht="15.75">
      <c r="C71" s="31"/>
    </row>
    <row r="72" spans="1:3" ht="15.75" customHeight="1">
      <c r="A72" s="3" t="s">
        <v>11</v>
      </c>
      <c r="B72" s="3" t="s">
        <v>64</v>
      </c>
      <c r="C72" s="16"/>
    </row>
    <row r="73" spans="1:3" ht="15.75" customHeight="1">
      <c r="A73" s="14" t="s">
        <v>37</v>
      </c>
      <c r="B73" s="25">
        <f>'[3]4.Баланс ээ'!$N$11</f>
        <v>9239.059350324329</v>
      </c>
      <c r="C73" s="17"/>
    </row>
    <row r="74" spans="1:3" ht="15.75" customHeight="1">
      <c r="A74" s="14" t="s">
        <v>57</v>
      </c>
      <c r="B74" s="25">
        <f>'[3]4.Баланс ээ'!$N$21</f>
        <v>7270.441064324329</v>
      </c>
      <c r="C74" s="18"/>
    </row>
    <row r="75" spans="1:3" ht="15.75" customHeight="1">
      <c r="A75" s="14" t="s">
        <v>38</v>
      </c>
      <c r="B75" s="25">
        <f>'[3]3.Программа реализации'!$N$176</f>
        <v>6386.235801056726</v>
      </c>
      <c r="C75" s="18"/>
    </row>
    <row r="76" spans="1:3" ht="15.75">
      <c r="A76" s="14" t="s">
        <v>39</v>
      </c>
      <c r="B76" s="30">
        <f>B78/B75/10</f>
        <v>148.22670389399542</v>
      </c>
      <c r="C76" s="18"/>
    </row>
    <row r="77" spans="1:3" ht="15.75">
      <c r="A77" s="14" t="s">
        <v>40</v>
      </c>
      <c r="B77" s="23">
        <f>'[3]4.Баланс ээ'!$N$30</f>
        <v>0.09984509203653938</v>
      </c>
      <c r="C77" s="18"/>
    </row>
    <row r="78" spans="1:3" ht="15.75">
      <c r="A78" s="14" t="s">
        <v>43</v>
      </c>
      <c r="B78" s="25">
        <f>'[3]8.ОФР'!$N$13</f>
        <v>9466106.83080468</v>
      </c>
      <c r="C78" s="18"/>
    </row>
  </sheetData>
  <sheetProtection/>
  <mergeCells count="3">
    <mergeCell ref="C67:C68"/>
    <mergeCell ref="C61:C62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6">
      <selection activeCell="G31" sqref="G31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1.875" style="0" customWidth="1"/>
    <col min="4" max="6" width="12.00390625" style="0" customWidth="1"/>
  </cols>
  <sheetData>
    <row r="3" spans="2:8" ht="12.75">
      <c r="B3" t="s">
        <v>54</v>
      </c>
      <c r="C3" s="22">
        <v>490</v>
      </c>
      <c r="E3">
        <v>11996416</v>
      </c>
      <c r="H3">
        <v>16724093</v>
      </c>
    </row>
    <row r="5" spans="2:8" ht="12.75">
      <c r="B5" t="s">
        <v>53</v>
      </c>
      <c r="C5" s="22">
        <v>590</v>
      </c>
      <c r="E5">
        <v>16799443</v>
      </c>
      <c r="H5">
        <v>17138349</v>
      </c>
    </row>
    <row r="6" spans="2:8" ht="12.75">
      <c r="B6" t="s">
        <v>51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50</v>
      </c>
    </row>
    <row r="12" spans="2:8" ht="12.75">
      <c r="B12" t="s">
        <v>51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54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52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45</v>
      </c>
      <c r="E20" t="s">
        <v>46</v>
      </c>
    </row>
    <row r="21" ht="12.75">
      <c r="C21" s="22"/>
    </row>
    <row r="22" ht="12.75">
      <c r="C22" s="22"/>
    </row>
    <row r="23" spans="2:5" ht="12.75">
      <c r="B23" t="s">
        <v>47</v>
      </c>
      <c r="C23" s="22">
        <v>230</v>
      </c>
      <c r="D23">
        <v>465589</v>
      </c>
      <c r="E23">
        <v>351114</v>
      </c>
    </row>
    <row r="24" spans="2:5" ht="12.75">
      <c r="B24" t="s">
        <v>44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48</v>
      </c>
      <c r="C27" s="22"/>
      <c r="D27" s="22"/>
      <c r="E27">
        <v>23464348.37831768</v>
      </c>
    </row>
    <row r="28" spans="2:5" ht="12.75">
      <c r="B28" t="s">
        <v>55</v>
      </c>
      <c r="C28" s="22"/>
      <c r="E28">
        <v>0.18</v>
      </c>
    </row>
    <row r="29" ht="12.75">
      <c r="C29" s="22"/>
    </row>
    <row r="30" spans="2:7" ht="12.75">
      <c r="B30" t="s">
        <v>49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2016-05-19T11:01:34Z</cp:lastPrinted>
  <dcterms:created xsi:type="dcterms:W3CDTF">2010-06-18T04:55:37Z</dcterms:created>
  <dcterms:modified xsi:type="dcterms:W3CDTF">2019-11-07T06:04:22Z</dcterms:modified>
  <cp:category/>
  <cp:version/>
  <cp:contentType/>
  <cp:contentStatus/>
</cp:coreProperties>
</file>